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19065" windowHeight="11085"/>
  </bookViews>
  <sheets>
    <sheet name="summary" sheetId="1" r:id="rId1"/>
  </sheets>
  <definedNames>
    <definedName name="_xlnm.Print_Area" localSheetId="0">summary!$A$1:$G$47</definedName>
  </definedNames>
  <calcPr calcId="145621"/>
</workbook>
</file>

<file path=xl/calcChain.xml><?xml version="1.0" encoding="utf-8"?>
<calcChain xmlns="http://schemas.openxmlformats.org/spreadsheetml/2006/main">
  <c r="F47" i="1" l="1"/>
  <c r="E47" i="1"/>
  <c r="G47" i="1"/>
  <c r="D47" i="1"/>
  <c r="E43" i="1"/>
  <c r="D43" i="1"/>
  <c r="E42" i="1"/>
  <c r="D42" i="1"/>
  <c r="G27" i="1" l="1"/>
  <c r="F27" i="1"/>
  <c r="E27" i="1"/>
  <c r="E28" i="1" s="1"/>
  <c r="D27" i="1"/>
  <c r="G28" i="1" l="1"/>
  <c r="F38" i="1"/>
  <c r="F42" i="1" s="1"/>
  <c r="F43" i="1" s="1"/>
  <c r="D16" i="1"/>
  <c r="F16" i="1"/>
  <c r="E16" i="1"/>
  <c r="G16" i="1"/>
  <c r="G38" i="1" l="1"/>
  <c r="D38" i="1"/>
  <c r="E38" i="1"/>
  <c r="E39" i="1" s="1"/>
  <c r="G42" i="1"/>
  <c r="G43" i="1" s="1"/>
  <c r="G39" i="1"/>
</calcChain>
</file>

<file path=xl/sharedStrings.xml><?xml version="1.0" encoding="utf-8"?>
<sst xmlns="http://schemas.openxmlformats.org/spreadsheetml/2006/main" count="47" uniqueCount="24">
  <si>
    <t>PŘEHLED JEDNOTLIVÝCH ALOKACÍ ÚVĚRU EIB (V KČ)</t>
  </si>
  <si>
    <t xml:space="preserve">I. Projekty spolufinancované z evropských fondů </t>
  </si>
  <si>
    <t>II. Projekty nespolufinancované z evropských fondů (investice OK, projekty financované z jiných zdrojů EHP/Norsko, švýcarské fondy apod.)</t>
  </si>
  <si>
    <t>Celkem - všechny projekty</t>
  </si>
  <si>
    <t>Celkové plánované náklady</t>
  </si>
  <si>
    <t>Plán</t>
  </si>
  <si>
    <t>Skutečnost</t>
  </si>
  <si>
    <t>podíl EIB</t>
  </si>
  <si>
    <t>Alokace č. 1</t>
  </si>
  <si>
    <t>Datum alokace</t>
  </si>
  <si>
    <t>Alokace č. 2</t>
  </si>
  <si>
    <t>Alokace č. 3</t>
  </si>
  <si>
    <t>Alokace č. 4</t>
  </si>
  <si>
    <t>Alokace č. 5</t>
  </si>
  <si>
    <t>Alokace č. 6</t>
  </si>
  <si>
    <t>Alokace č. 7</t>
  </si>
  <si>
    <t>Alokace č. 8</t>
  </si>
  <si>
    <t>Alokace č. 9</t>
  </si>
  <si>
    <t>Celkem</t>
  </si>
  <si>
    <t>K dalšímu čerpání zůstává</t>
  </si>
  <si>
    <t>Úvěrový rámec - smlouva</t>
  </si>
  <si>
    <t>Vyčerpáno</t>
  </si>
  <si>
    <t>1. projekty v oblasti sociální (ROK 24.2.2012)</t>
  </si>
  <si>
    <t>2. projekty v zateplení (ROK 24.2.2012)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</si>
</sst>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9"/>
      <color indexed="9"/>
      <name val="Arial"/>
      <family val="2"/>
      <charset val="238"/>
    </font>
    <font>
      <sz val="10"/>
      <color indexed="9"/>
      <name val="Arial"/>
      <family val="2"/>
      <charset val="238"/>
    </font>
    <font>
      <b/>
      <u/>
      <sz val="12"/>
      <name val="Arial"/>
      <family val="2"/>
    </font>
    <font>
      <b/>
      <i/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i/>
      <sz val="14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u/>
      <sz val="14"/>
      <name val="Arial"/>
      <family val="2"/>
    </font>
    <font>
      <b/>
      <u/>
      <sz val="16"/>
      <name val="Arial"/>
      <family val="2"/>
    </font>
    <font>
      <b/>
      <i/>
      <sz val="10"/>
      <color rgb="FF7030A0"/>
      <name val="Arial"/>
      <family val="2"/>
      <charset val="238"/>
    </font>
    <font>
      <i/>
      <sz val="10"/>
      <color rgb="FF7030A0"/>
      <name val="Arial"/>
      <family val="2"/>
      <charset val="238"/>
    </font>
    <font>
      <b/>
      <sz val="12"/>
      <color theme="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3" fillId="0" borderId="13" xfId="0" applyFont="1" applyBorder="1" applyAlignment="1">
      <alignment vertical="center"/>
    </xf>
    <xf numFmtId="0" fontId="4" fillId="0" borderId="31" xfId="0" applyFont="1" applyBorder="1"/>
    <xf numFmtId="4" fontId="4" fillId="0" borderId="30" xfId="0" applyNumberFormat="1" applyFont="1" applyBorder="1"/>
    <xf numFmtId="4" fontId="4" fillId="0" borderId="32" xfId="0" applyNumberFormat="1" applyFont="1" applyBorder="1"/>
    <xf numFmtId="0" fontId="3" fillId="0" borderId="34" xfId="0" applyFont="1" applyBorder="1" applyAlignment="1">
      <alignment vertical="center"/>
    </xf>
    <xf numFmtId="0" fontId="4" fillId="0" borderId="43" xfId="0" applyFont="1" applyBorder="1"/>
    <xf numFmtId="4" fontId="4" fillId="0" borderId="27" xfId="0" applyNumberFormat="1" applyFont="1" applyBorder="1"/>
    <xf numFmtId="4" fontId="4" fillId="0" borderId="28" xfId="0" applyNumberFormat="1" applyFont="1" applyBorder="1"/>
    <xf numFmtId="0" fontId="5" fillId="0" borderId="16" xfId="0" applyFont="1" applyBorder="1"/>
    <xf numFmtId="0" fontId="5" fillId="0" borderId="17" xfId="0" applyFont="1" applyBorder="1"/>
    <xf numFmtId="4" fontId="5" fillId="0" borderId="18" xfId="0" applyNumberFormat="1" applyFont="1" applyBorder="1"/>
    <xf numFmtId="4" fontId="5" fillId="0" borderId="19" xfId="0" applyNumberFormat="1" applyFont="1" applyBorder="1"/>
    <xf numFmtId="0" fontId="5" fillId="0" borderId="0" xfId="0" applyFont="1"/>
    <xf numFmtId="0" fontId="5" fillId="0" borderId="21" xfId="0" applyFont="1" applyBorder="1"/>
    <xf numFmtId="0" fontId="5" fillId="0" borderId="23" xfId="0" applyFont="1" applyBorder="1"/>
    <xf numFmtId="4" fontId="5" fillId="0" borderId="21" xfId="0" applyNumberFormat="1" applyFont="1" applyBorder="1"/>
    <xf numFmtId="4" fontId="5" fillId="0" borderId="24" xfId="0" applyNumberFormat="1" applyFont="1" applyBorder="1"/>
    <xf numFmtId="0" fontId="5" fillId="0" borderId="26" xfId="0" applyFont="1" applyBorder="1"/>
    <xf numFmtId="4" fontId="5" fillId="0" borderId="27" xfId="0" applyNumberFormat="1" applyFont="1" applyBorder="1"/>
    <xf numFmtId="4" fontId="5" fillId="0" borderId="28" xfId="0" applyNumberFormat="1" applyFont="1" applyBorder="1"/>
    <xf numFmtId="0" fontId="5" fillId="0" borderId="31" xfId="0" applyFont="1" applyBorder="1"/>
    <xf numFmtId="0" fontId="5" fillId="0" borderId="37" xfId="0" applyFont="1" applyBorder="1"/>
    <xf numFmtId="4" fontId="5" fillId="0" borderId="16" xfId="0" applyNumberFormat="1" applyFont="1" applyBorder="1"/>
    <xf numFmtId="4" fontId="5" fillId="0" borderId="38" xfId="0" applyNumberFormat="1" applyFont="1" applyFill="1" applyBorder="1"/>
    <xf numFmtId="4" fontId="5" fillId="0" borderId="19" xfId="0" applyNumberFormat="1" applyFont="1" applyFill="1" applyBorder="1"/>
    <xf numFmtId="4" fontId="5" fillId="0" borderId="40" xfId="0" applyNumberFormat="1" applyFont="1" applyBorder="1"/>
    <xf numFmtId="4" fontId="5" fillId="0" borderId="41" xfId="0" applyNumberFormat="1" applyFont="1" applyBorder="1"/>
    <xf numFmtId="0" fontId="6" fillId="0" borderId="14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6" fillId="0" borderId="30" xfId="0" applyFont="1" applyBorder="1"/>
    <xf numFmtId="0" fontId="6" fillId="0" borderId="35" xfId="0" applyFont="1" applyBorder="1" applyAlignment="1">
      <alignment vertical="center"/>
    </xf>
    <xf numFmtId="0" fontId="6" fillId="0" borderId="27" xfId="0" applyFont="1" applyBorder="1"/>
    <xf numFmtId="0" fontId="6" fillId="0" borderId="46" xfId="0" applyFont="1" applyBorder="1" applyAlignment="1">
      <alignment vertical="center"/>
    </xf>
    <xf numFmtId="4" fontId="7" fillId="0" borderId="46" xfId="0" applyNumberFormat="1" applyFont="1" applyBorder="1" applyAlignment="1">
      <alignment vertical="center"/>
    </xf>
    <xf numFmtId="0" fontId="8" fillId="0" borderId="49" xfId="0" applyFont="1" applyBorder="1"/>
    <xf numFmtId="4" fontId="8" fillId="0" borderId="48" xfId="0" applyNumberFormat="1" applyFont="1" applyBorder="1"/>
    <xf numFmtId="4" fontId="8" fillId="0" borderId="50" xfId="0" applyNumberFormat="1" applyFont="1" applyBorder="1"/>
    <xf numFmtId="0" fontId="9" fillId="0" borderId="48" xfId="0" applyFont="1" applyBorder="1"/>
    <xf numFmtId="0" fontId="9" fillId="0" borderId="0" xfId="0" applyFont="1"/>
    <xf numFmtId="0" fontId="6" fillId="0" borderId="14" xfId="0" applyFont="1" applyFill="1" applyBorder="1" applyAlignment="1">
      <alignment vertical="center"/>
    </xf>
    <xf numFmtId="0" fontId="6" fillId="0" borderId="15" xfId="0" applyFont="1" applyFill="1" applyBorder="1" applyAlignment="1">
      <alignment vertical="center"/>
    </xf>
    <xf numFmtId="0" fontId="6" fillId="0" borderId="35" xfId="0" applyFont="1" applyFill="1" applyBorder="1" applyAlignment="1">
      <alignment vertical="center"/>
    </xf>
    <xf numFmtId="0" fontId="6" fillId="0" borderId="36" xfId="0" applyFont="1" applyFill="1" applyBorder="1" applyAlignment="1">
      <alignment vertical="center"/>
    </xf>
    <xf numFmtId="0" fontId="7" fillId="0" borderId="46" xfId="0" applyFont="1" applyFill="1" applyBorder="1" applyAlignment="1">
      <alignment vertical="center"/>
    </xf>
    <xf numFmtId="4" fontId="7" fillId="0" borderId="47" xfId="0" applyNumberFormat="1" applyFont="1" applyFill="1" applyBorder="1" applyAlignment="1">
      <alignment vertical="center"/>
    </xf>
    <xf numFmtId="4" fontId="9" fillId="0" borderId="0" xfId="0" applyNumberFormat="1" applyFont="1"/>
    <xf numFmtId="4" fontId="9" fillId="0" borderId="52" xfId="0" applyNumberFormat="1" applyFont="1" applyBorder="1"/>
    <xf numFmtId="0" fontId="4" fillId="0" borderId="14" xfId="0" applyFont="1" applyBorder="1"/>
    <xf numFmtId="4" fontId="4" fillId="0" borderId="33" xfId="0" applyNumberFormat="1" applyFont="1" applyFill="1" applyBorder="1"/>
    <xf numFmtId="4" fontId="4" fillId="0" borderId="31" xfId="0" applyNumberFormat="1" applyFont="1" applyFill="1" applyBorder="1"/>
    <xf numFmtId="0" fontId="4" fillId="0" borderId="52" xfId="0" applyFont="1" applyBorder="1"/>
    <xf numFmtId="4" fontId="4" fillId="0" borderId="44" xfId="0" applyNumberFormat="1" applyFont="1" applyFill="1" applyBorder="1"/>
    <xf numFmtId="4" fontId="4" fillId="0" borderId="43" xfId="0" applyNumberFormat="1" applyFont="1" applyFill="1" applyBorder="1"/>
    <xf numFmtId="0" fontId="11" fillId="0" borderId="45" xfId="0" applyFont="1" applyBorder="1" applyAlignment="1">
      <alignment vertical="center"/>
    </xf>
    <xf numFmtId="0" fontId="8" fillId="0" borderId="53" xfId="0" applyFont="1" applyBorder="1"/>
    <xf numFmtId="4" fontId="8" fillId="0" borderId="51" xfId="0" applyNumberFormat="1" applyFont="1" applyFill="1" applyBorder="1"/>
    <xf numFmtId="4" fontId="8" fillId="0" borderId="49" xfId="0" applyNumberFormat="1" applyFont="1" applyFill="1" applyBorder="1"/>
    <xf numFmtId="0" fontId="10" fillId="0" borderId="1" xfId="0" applyFont="1" applyBorder="1"/>
    <xf numFmtId="0" fontId="10" fillId="0" borderId="2" xfId="0" applyFont="1" applyBorder="1"/>
    <xf numFmtId="0" fontId="10" fillId="0" borderId="0" xfId="0" applyFont="1"/>
    <xf numFmtId="0" fontId="10" fillId="0" borderId="7" xfId="0" applyFont="1" applyBorder="1"/>
    <xf numFmtId="0" fontId="10" fillId="0" borderId="8" xfId="0" applyFont="1" applyBorder="1"/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11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14" fontId="5" fillId="0" borderId="35" xfId="0" applyNumberFormat="1" applyFont="1" applyBorder="1"/>
    <xf numFmtId="4" fontId="5" fillId="0" borderId="20" xfId="0" applyNumberFormat="1" applyFont="1" applyFill="1" applyBorder="1"/>
    <xf numFmtId="4" fontId="5" fillId="0" borderId="17" xfId="0" applyNumberFormat="1" applyFont="1" applyFill="1" applyBorder="1"/>
    <xf numFmtId="4" fontId="5" fillId="0" borderId="22" xfId="0" applyNumberFormat="1" applyFont="1" applyFill="1" applyBorder="1"/>
    <xf numFmtId="14" fontId="5" fillId="0" borderId="0" xfId="0" applyNumberFormat="1" applyFont="1" applyBorder="1"/>
    <xf numFmtId="4" fontId="5" fillId="0" borderId="25" xfId="0" applyNumberFormat="1" applyFont="1" applyFill="1" applyBorder="1"/>
    <xf numFmtId="4" fontId="5" fillId="0" borderId="23" xfId="0" applyNumberFormat="1" applyFont="1" applyFill="1" applyBorder="1"/>
    <xf numFmtId="14" fontId="5" fillId="0" borderId="52" xfId="0" applyNumberFormat="1" applyFont="1" applyBorder="1"/>
    <xf numFmtId="4" fontId="5" fillId="0" borderId="29" xfId="0" applyNumberFormat="1" applyFont="1" applyFill="1" applyBorder="1"/>
    <xf numFmtId="4" fontId="5" fillId="0" borderId="26" xfId="0" applyNumberFormat="1" applyFont="1" applyFill="1" applyBorder="1"/>
    <xf numFmtId="4" fontId="5" fillId="0" borderId="39" xfId="0" applyNumberFormat="1" applyFont="1" applyFill="1" applyBorder="1"/>
    <xf numFmtId="4" fontId="5" fillId="0" borderId="42" xfId="0" applyNumberFormat="1" applyFont="1" applyFill="1" applyBorder="1"/>
    <xf numFmtId="0" fontId="9" fillId="0" borderId="52" xfId="0" applyFont="1" applyBorder="1"/>
    <xf numFmtId="0" fontId="10" fillId="0" borderId="52" xfId="0" applyFont="1" applyBorder="1"/>
    <xf numFmtId="0" fontId="13" fillId="0" borderId="0" xfId="0" applyFont="1"/>
    <xf numFmtId="0" fontId="14" fillId="0" borderId="0" xfId="0" applyFont="1"/>
    <xf numFmtId="4" fontId="14" fillId="0" borderId="0" xfId="0" applyNumberFormat="1" applyFont="1"/>
    <xf numFmtId="0" fontId="13" fillId="0" borderId="14" xfId="0" applyFont="1" applyBorder="1"/>
    <xf numFmtId="0" fontId="14" fillId="0" borderId="14" xfId="0" applyFont="1" applyBorder="1"/>
    <xf numFmtId="4" fontId="14" fillId="0" borderId="14" xfId="0" applyNumberFormat="1" applyFont="1" applyBorder="1"/>
    <xf numFmtId="4" fontId="13" fillId="0" borderId="0" xfId="0" applyNumberFormat="1" applyFont="1"/>
    <xf numFmtId="4" fontId="15" fillId="0" borderId="0" xfId="0" applyNumberFormat="1" applyFont="1"/>
    <xf numFmtId="4" fontId="15" fillId="0" borderId="52" xfId="0" applyNumberFormat="1" applyFont="1" applyBorder="1"/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12" fillId="0" borderId="0" xfId="0" applyFont="1" applyAlignment="1">
      <alignment horizontal="center"/>
    </xf>
    <xf numFmtId="0" fontId="9" fillId="0" borderId="54" xfId="0" applyFont="1" applyBorder="1" applyAlignment="1">
      <alignment horizontal="center" vertical="center" wrapText="1"/>
    </xf>
    <xf numFmtId="0" fontId="9" fillId="0" borderId="5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47"/>
  <sheetViews>
    <sheetView showGridLines="0" tabSelected="1" zoomScaleNormal="100" workbookViewId="0">
      <selection activeCell="D54" sqref="D54"/>
    </sheetView>
  </sheetViews>
  <sheetFormatPr defaultRowHeight="12.75" x14ac:dyDescent="0.2"/>
  <cols>
    <col min="1" max="1" width="10.42578125" customWidth="1"/>
    <col min="2" max="2" width="18.140625" customWidth="1"/>
    <col min="3" max="3" width="15" customWidth="1"/>
    <col min="4" max="4" width="27.5703125" customWidth="1"/>
    <col min="5" max="5" width="27.85546875" customWidth="1"/>
    <col min="6" max="7" width="28.140625" customWidth="1"/>
    <col min="8" max="8" width="13.85546875" bestFit="1" customWidth="1"/>
  </cols>
  <sheetData>
    <row r="2" spans="1:7" ht="20.25" x14ac:dyDescent="0.3">
      <c r="A2" s="98" t="s">
        <v>0</v>
      </c>
      <c r="B2" s="98"/>
      <c r="C2" s="98"/>
      <c r="D2" s="98"/>
      <c r="E2" s="98"/>
      <c r="F2" s="98"/>
      <c r="G2" s="98"/>
    </row>
    <row r="3" spans="1:7" ht="13.5" thickBot="1" x14ac:dyDescent="0.25"/>
    <row r="4" spans="1:7" s="64" customFormat="1" ht="15.75" x14ac:dyDescent="0.25">
      <c r="A4" s="62"/>
      <c r="B4" s="63"/>
      <c r="C4" s="99" t="s">
        <v>9</v>
      </c>
      <c r="D4" s="94" t="s">
        <v>4</v>
      </c>
      <c r="E4" s="95"/>
      <c r="F4" s="96" t="s">
        <v>7</v>
      </c>
      <c r="G4" s="97"/>
    </row>
    <row r="5" spans="1:7" s="64" customFormat="1" ht="16.5" thickBot="1" x14ac:dyDescent="0.3">
      <c r="A5" s="65"/>
      <c r="B5" s="66"/>
      <c r="C5" s="100"/>
      <c r="D5" s="67" t="s">
        <v>5</v>
      </c>
      <c r="E5" s="68" t="s">
        <v>6</v>
      </c>
      <c r="F5" s="69" t="s">
        <v>5</v>
      </c>
      <c r="G5" s="70" t="s">
        <v>6</v>
      </c>
    </row>
    <row r="6" spans="1:7" s="32" customFormat="1" ht="18" customHeight="1" x14ac:dyDescent="0.2">
      <c r="A6" s="4" t="s">
        <v>1</v>
      </c>
      <c r="B6" s="31"/>
      <c r="C6" s="31"/>
      <c r="D6" s="31"/>
      <c r="E6" s="31"/>
      <c r="F6" s="44"/>
      <c r="G6" s="45"/>
    </row>
    <row r="7" spans="1:7" s="16" customFormat="1" ht="14.25" x14ac:dyDescent="0.2">
      <c r="A7" s="12"/>
      <c r="B7" s="13" t="s">
        <v>8</v>
      </c>
      <c r="C7" s="71">
        <v>39678</v>
      </c>
      <c r="D7" s="14">
        <v>4000000</v>
      </c>
      <c r="E7" s="15">
        <v>3046377.49</v>
      </c>
      <c r="F7" s="72">
        <v>600000</v>
      </c>
      <c r="G7" s="73">
        <v>587329.62</v>
      </c>
    </row>
    <row r="8" spans="1:7" s="16" customFormat="1" ht="14.25" x14ac:dyDescent="0.2">
      <c r="A8" s="17"/>
      <c r="B8" s="13" t="s">
        <v>10</v>
      </c>
      <c r="C8" s="71">
        <v>39927</v>
      </c>
      <c r="D8" s="14">
        <v>1656825136.54</v>
      </c>
      <c r="E8" s="15">
        <v>1599552323.2899997</v>
      </c>
      <c r="F8" s="72">
        <v>221798942.53000003</v>
      </c>
      <c r="G8" s="73">
        <v>265456437.84</v>
      </c>
    </row>
    <row r="9" spans="1:7" s="16" customFormat="1" ht="14.25" x14ac:dyDescent="0.2">
      <c r="A9" s="17"/>
      <c r="B9" s="13" t="s">
        <v>11</v>
      </c>
      <c r="C9" s="71">
        <v>39939</v>
      </c>
      <c r="D9" s="14">
        <v>6048000</v>
      </c>
      <c r="E9" s="15">
        <v>7687234</v>
      </c>
      <c r="F9" s="72">
        <v>6048000</v>
      </c>
      <c r="G9" s="73">
        <v>4214186.2</v>
      </c>
    </row>
    <row r="10" spans="1:7" s="16" customFormat="1" ht="14.25" x14ac:dyDescent="0.2">
      <c r="A10" s="17"/>
      <c r="B10" s="13" t="s">
        <v>12</v>
      </c>
      <c r="C10" s="71">
        <v>40073</v>
      </c>
      <c r="D10" s="14">
        <v>32824677</v>
      </c>
      <c r="E10" s="15">
        <v>32824677</v>
      </c>
      <c r="F10" s="74">
        <v>11255538</v>
      </c>
      <c r="G10" s="73">
        <v>11272256</v>
      </c>
    </row>
    <row r="11" spans="1:7" s="16" customFormat="1" ht="14.25" x14ac:dyDescent="0.2">
      <c r="A11" s="17"/>
      <c r="B11" s="18" t="s">
        <v>13</v>
      </c>
      <c r="C11" s="75">
        <v>40235</v>
      </c>
      <c r="D11" s="19">
        <v>0</v>
      </c>
      <c r="E11" s="20">
        <v>0</v>
      </c>
      <c r="F11" s="76">
        <v>0</v>
      </c>
      <c r="G11" s="77">
        <v>0</v>
      </c>
    </row>
    <row r="12" spans="1:7" s="16" customFormat="1" ht="14.25" x14ac:dyDescent="0.2">
      <c r="A12" s="17"/>
      <c r="B12" s="13" t="s">
        <v>14</v>
      </c>
      <c r="C12" s="71">
        <v>40436</v>
      </c>
      <c r="D12" s="14">
        <v>604992072.75999999</v>
      </c>
      <c r="E12" s="15">
        <v>595343996.5</v>
      </c>
      <c r="F12" s="74">
        <v>158407104.31</v>
      </c>
      <c r="G12" s="73">
        <v>158003290.59999996</v>
      </c>
    </row>
    <row r="13" spans="1:7" s="16" customFormat="1" ht="14.25" x14ac:dyDescent="0.2">
      <c r="A13" s="17"/>
      <c r="B13" s="13" t="s">
        <v>15</v>
      </c>
      <c r="C13" s="71">
        <v>40695</v>
      </c>
      <c r="D13" s="14">
        <v>119829122.8</v>
      </c>
      <c r="E13" s="15">
        <v>119829122.8</v>
      </c>
      <c r="F13" s="72">
        <v>38098887.629999995</v>
      </c>
      <c r="G13" s="73">
        <v>38098887.629999995</v>
      </c>
    </row>
    <row r="14" spans="1:7" s="16" customFormat="1" ht="14.25" x14ac:dyDescent="0.2">
      <c r="A14" s="17"/>
      <c r="B14" s="13" t="s">
        <v>16</v>
      </c>
      <c r="C14" s="71">
        <v>40823</v>
      </c>
      <c r="D14" s="14">
        <v>558001524.3900001</v>
      </c>
      <c r="E14" s="15">
        <v>558001524.3900001</v>
      </c>
      <c r="F14" s="74">
        <v>151504768.31</v>
      </c>
      <c r="G14" s="73">
        <v>151504768.31</v>
      </c>
    </row>
    <row r="15" spans="1:7" s="16" customFormat="1" ht="15" thickBot="1" x14ac:dyDescent="0.25">
      <c r="A15" s="17"/>
      <c r="B15" s="21" t="s">
        <v>17</v>
      </c>
      <c r="C15" s="78">
        <v>40935</v>
      </c>
      <c r="D15" s="22">
        <v>13191554.6</v>
      </c>
      <c r="E15" s="23">
        <v>13191554.6</v>
      </c>
      <c r="F15" s="79">
        <v>5344893.8</v>
      </c>
      <c r="G15" s="80">
        <v>5344893.8</v>
      </c>
    </row>
    <row r="16" spans="1:7" s="33" customFormat="1" ht="15.75" thickTop="1" x14ac:dyDescent="0.2">
      <c r="A16" s="34"/>
      <c r="B16" s="5" t="s">
        <v>18</v>
      </c>
      <c r="C16" s="52"/>
      <c r="D16" s="6">
        <f>SUM(D7:D15)</f>
        <v>2995712088.0900006</v>
      </c>
      <c r="E16" s="7">
        <f>SUM(E7:E15)</f>
        <v>2929476810.0700002</v>
      </c>
      <c r="F16" s="53">
        <f>SUM(F7:F15)</f>
        <v>593058134.57999992</v>
      </c>
      <c r="G16" s="54">
        <f>SUM(G7:G15)</f>
        <v>634482050</v>
      </c>
    </row>
    <row r="17" spans="1:7" s="32" customFormat="1" ht="18" customHeight="1" x14ac:dyDescent="0.2">
      <c r="A17" s="8" t="s">
        <v>2</v>
      </c>
      <c r="B17" s="35"/>
      <c r="C17" s="35"/>
      <c r="D17" s="35"/>
      <c r="E17" s="35"/>
      <c r="F17" s="46"/>
      <c r="G17" s="47"/>
    </row>
    <row r="18" spans="1:7" s="16" customFormat="1" ht="14.25" x14ac:dyDescent="0.2">
      <c r="A18" s="12"/>
      <c r="B18" s="13" t="s">
        <v>8</v>
      </c>
      <c r="C18" s="71">
        <v>39678</v>
      </c>
      <c r="D18" s="14">
        <v>10900000</v>
      </c>
      <c r="E18" s="15">
        <v>10900000</v>
      </c>
      <c r="F18" s="72">
        <v>1635000</v>
      </c>
      <c r="G18" s="73">
        <v>1635000</v>
      </c>
    </row>
    <row r="19" spans="1:7" s="16" customFormat="1" ht="14.25" x14ac:dyDescent="0.2">
      <c r="A19" s="17"/>
      <c r="B19" s="13" t="s">
        <v>10</v>
      </c>
      <c r="C19" s="71">
        <v>39927</v>
      </c>
      <c r="D19" s="14">
        <v>17575978</v>
      </c>
      <c r="E19" s="15">
        <v>18755822</v>
      </c>
      <c r="F19" s="72">
        <v>4346812</v>
      </c>
      <c r="G19" s="73">
        <v>4688955</v>
      </c>
    </row>
    <row r="20" spans="1:7" s="16" customFormat="1" ht="14.25" x14ac:dyDescent="0.2">
      <c r="A20" s="17"/>
      <c r="B20" s="13" t="s">
        <v>11</v>
      </c>
      <c r="C20" s="71">
        <v>39939</v>
      </c>
      <c r="D20" s="14">
        <v>491204339.22000003</v>
      </c>
      <c r="E20" s="15">
        <v>531769064.0200001</v>
      </c>
      <c r="F20" s="72">
        <v>395510232.57999998</v>
      </c>
      <c r="G20" s="73">
        <v>429104025.69000012</v>
      </c>
    </row>
    <row r="21" spans="1:7" s="16" customFormat="1" ht="14.25" x14ac:dyDescent="0.2">
      <c r="A21" s="17"/>
      <c r="B21" s="24" t="s">
        <v>12</v>
      </c>
      <c r="C21" s="71">
        <v>40073</v>
      </c>
      <c r="D21" s="14">
        <v>0</v>
      </c>
      <c r="E21" s="15">
        <v>0</v>
      </c>
      <c r="F21" s="72">
        <v>0</v>
      </c>
      <c r="G21" s="73">
        <v>0</v>
      </c>
    </row>
    <row r="22" spans="1:7" s="16" customFormat="1" ht="14.25" x14ac:dyDescent="0.2">
      <c r="A22" s="17"/>
      <c r="B22" s="25" t="s">
        <v>13</v>
      </c>
      <c r="C22" s="75">
        <v>40235</v>
      </c>
      <c r="D22" s="26">
        <v>464295666</v>
      </c>
      <c r="E22" s="27">
        <v>494884665.14999998</v>
      </c>
      <c r="F22" s="81">
        <v>386913055</v>
      </c>
      <c r="G22" s="73">
        <v>412403887.625</v>
      </c>
    </row>
    <row r="23" spans="1:7" s="16" customFormat="1" ht="14.25" x14ac:dyDescent="0.2">
      <c r="A23" s="17"/>
      <c r="B23" s="13" t="s">
        <v>14</v>
      </c>
      <c r="C23" s="71">
        <v>40436</v>
      </c>
      <c r="D23" s="14">
        <v>12700000</v>
      </c>
      <c r="E23" s="28">
        <v>12700000</v>
      </c>
      <c r="F23" s="72">
        <v>10583333.333333334</v>
      </c>
      <c r="G23" s="73">
        <v>10583333.333333334</v>
      </c>
    </row>
    <row r="24" spans="1:7" s="16" customFormat="1" ht="14.25" x14ac:dyDescent="0.2">
      <c r="A24" s="17"/>
      <c r="B24" s="13" t="s">
        <v>15</v>
      </c>
      <c r="C24" s="71">
        <v>40695</v>
      </c>
      <c r="D24" s="14">
        <v>651042778.76999998</v>
      </c>
      <c r="E24" s="15">
        <v>651042778.76999998</v>
      </c>
      <c r="F24" s="72">
        <v>497584384.64999998</v>
      </c>
      <c r="G24" s="73">
        <v>497584384.64999998</v>
      </c>
    </row>
    <row r="25" spans="1:7" s="16" customFormat="1" ht="14.25" x14ac:dyDescent="0.2">
      <c r="A25" s="17"/>
      <c r="B25" s="13" t="s">
        <v>16</v>
      </c>
      <c r="C25" s="71">
        <v>40823</v>
      </c>
      <c r="D25" s="14">
        <v>208088509</v>
      </c>
      <c r="E25" s="15">
        <v>208088509</v>
      </c>
      <c r="F25" s="72">
        <v>173407424.16999999</v>
      </c>
      <c r="G25" s="73">
        <v>173407424.16999999</v>
      </c>
    </row>
    <row r="26" spans="1:7" s="16" customFormat="1" ht="15" thickBot="1" x14ac:dyDescent="0.25">
      <c r="A26" s="17"/>
      <c r="B26" s="21" t="s">
        <v>17</v>
      </c>
      <c r="C26" s="78">
        <v>40935</v>
      </c>
      <c r="D26" s="29">
        <v>191190000</v>
      </c>
      <c r="E26" s="30">
        <v>191190000</v>
      </c>
      <c r="F26" s="82">
        <v>158540231</v>
      </c>
      <c r="G26" s="80">
        <v>158540231</v>
      </c>
    </row>
    <row r="27" spans="1:7" s="33" customFormat="1" ht="16.5" thickTop="1" thickBot="1" x14ac:dyDescent="0.25">
      <c r="A27" s="36"/>
      <c r="B27" s="9" t="s">
        <v>18</v>
      </c>
      <c r="C27" s="55"/>
      <c r="D27" s="10">
        <f>SUM(D18:D26)</f>
        <v>2046997270.99</v>
      </c>
      <c r="E27" s="11">
        <f>SUM(E18:E26)</f>
        <v>2119330838.9400001</v>
      </c>
      <c r="F27" s="56">
        <f>SUM(F18:F26)</f>
        <v>1628520472.7333333</v>
      </c>
      <c r="G27" s="57">
        <f>SUM(G18:G26)</f>
        <v>1687947241.4683335</v>
      </c>
    </row>
    <row r="28" spans="1:7" s="32" customFormat="1" ht="18" customHeight="1" thickTop="1" x14ac:dyDescent="0.2">
      <c r="A28" s="58" t="s">
        <v>3</v>
      </c>
      <c r="B28" s="37"/>
      <c r="C28" s="37"/>
      <c r="D28" s="37"/>
      <c r="E28" s="38">
        <f>E27+D22</f>
        <v>2583626504.9400001</v>
      </c>
      <c r="F28" s="48"/>
      <c r="G28" s="49">
        <f>F22+G27</f>
        <v>2074860296.4683335</v>
      </c>
    </row>
    <row r="29" spans="1:7" s="16" customFormat="1" ht="14.25" x14ac:dyDescent="0.2">
      <c r="A29" s="12"/>
      <c r="B29" s="13" t="s">
        <v>8</v>
      </c>
      <c r="C29" s="71">
        <v>39678</v>
      </c>
      <c r="D29" s="14">
        <v>14900000</v>
      </c>
      <c r="E29" s="15">
        <v>13946377.49</v>
      </c>
      <c r="F29" s="72">
        <v>2235000</v>
      </c>
      <c r="G29" s="73">
        <v>2222329.62</v>
      </c>
    </row>
    <row r="30" spans="1:7" s="16" customFormat="1" ht="14.25" x14ac:dyDescent="0.2">
      <c r="A30" s="17"/>
      <c r="B30" s="13" t="s">
        <v>10</v>
      </c>
      <c r="C30" s="71">
        <v>39927</v>
      </c>
      <c r="D30" s="14">
        <v>1674401114.54</v>
      </c>
      <c r="E30" s="15">
        <v>1618308145.2899997</v>
      </c>
      <c r="F30" s="72">
        <v>226145754.53000003</v>
      </c>
      <c r="G30" s="73">
        <v>270145392.84000003</v>
      </c>
    </row>
    <row r="31" spans="1:7" s="16" customFormat="1" ht="14.25" x14ac:dyDescent="0.2">
      <c r="A31" s="17"/>
      <c r="B31" s="13" t="s">
        <v>11</v>
      </c>
      <c r="C31" s="71">
        <v>39939</v>
      </c>
      <c r="D31" s="14">
        <v>497252339.22000003</v>
      </c>
      <c r="E31" s="15">
        <v>539456298.0200001</v>
      </c>
      <c r="F31" s="72">
        <v>401558232.57999998</v>
      </c>
      <c r="G31" s="73">
        <v>433318211.8900001</v>
      </c>
    </row>
    <row r="32" spans="1:7" s="16" customFormat="1" ht="14.25" x14ac:dyDescent="0.2">
      <c r="A32" s="17"/>
      <c r="B32" s="13" t="s">
        <v>12</v>
      </c>
      <c r="C32" s="71">
        <v>40073</v>
      </c>
      <c r="D32" s="14">
        <v>32824677</v>
      </c>
      <c r="E32" s="15">
        <v>32824677</v>
      </c>
      <c r="F32" s="72">
        <v>11255538</v>
      </c>
      <c r="G32" s="73">
        <v>11272256</v>
      </c>
    </row>
    <row r="33" spans="1:9" s="16" customFormat="1" ht="14.25" x14ac:dyDescent="0.2">
      <c r="A33" s="17"/>
      <c r="B33" s="25" t="s">
        <v>13</v>
      </c>
      <c r="C33" s="75">
        <v>40235</v>
      </c>
      <c r="D33" s="26">
        <v>464295666</v>
      </c>
      <c r="E33" s="27">
        <v>494884665.14999998</v>
      </c>
      <c r="F33" s="81">
        <v>386913055</v>
      </c>
      <c r="G33" s="73">
        <v>412403887.625</v>
      </c>
    </row>
    <row r="34" spans="1:9" s="16" customFormat="1" ht="14.25" x14ac:dyDescent="0.2">
      <c r="A34" s="17"/>
      <c r="B34" s="13" t="s">
        <v>14</v>
      </c>
      <c r="C34" s="71">
        <v>40436</v>
      </c>
      <c r="D34" s="14">
        <v>617692072.75999999</v>
      </c>
      <c r="E34" s="28">
        <v>608043996.5</v>
      </c>
      <c r="F34" s="72">
        <v>168990437.64333335</v>
      </c>
      <c r="G34" s="73">
        <v>168586623.93333331</v>
      </c>
    </row>
    <row r="35" spans="1:9" s="16" customFormat="1" ht="14.25" x14ac:dyDescent="0.2">
      <c r="A35" s="17"/>
      <c r="B35" s="13" t="s">
        <v>15</v>
      </c>
      <c r="C35" s="71">
        <v>40695</v>
      </c>
      <c r="D35" s="14">
        <v>770871901.56999993</v>
      </c>
      <c r="E35" s="15">
        <v>770871901.56999993</v>
      </c>
      <c r="F35" s="72">
        <v>535683272.27999997</v>
      </c>
      <c r="G35" s="73">
        <v>535683272.27999997</v>
      </c>
    </row>
    <row r="36" spans="1:9" s="16" customFormat="1" ht="14.25" x14ac:dyDescent="0.2">
      <c r="A36" s="17"/>
      <c r="B36" s="13" t="s">
        <v>16</v>
      </c>
      <c r="C36" s="71">
        <v>40823</v>
      </c>
      <c r="D36" s="14">
        <v>766090033.3900001</v>
      </c>
      <c r="E36" s="15">
        <v>766090033.3900001</v>
      </c>
      <c r="F36" s="72">
        <v>324912192.48000002</v>
      </c>
      <c r="G36" s="73">
        <v>324912192.48000002</v>
      </c>
    </row>
    <row r="37" spans="1:9" s="16" customFormat="1" ht="15" thickBot="1" x14ac:dyDescent="0.25">
      <c r="A37" s="17"/>
      <c r="B37" s="21" t="s">
        <v>17</v>
      </c>
      <c r="C37" s="78">
        <v>40935</v>
      </c>
      <c r="D37" s="29">
        <v>204381554.59999999</v>
      </c>
      <c r="E37" s="30">
        <v>204381554.59999999</v>
      </c>
      <c r="F37" s="82">
        <v>163885124.80000001</v>
      </c>
      <c r="G37" s="80">
        <v>163885124.80000001</v>
      </c>
    </row>
    <row r="38" spans="1:9" s="43" customFormat="1" ht="20.25" thickTop="1" thickBot="1" x14ac:dyDescent="0.35">
      <c r="A38" s="42"/>
      <c r="B38" s="39" t="s">
        <v>18</v>
      </c>
      <c r="C38" s="59"/>
      <c r="D38" s="40">
        <f>SUM(D29:D37)</f>
        <v>5042709359.0800009</v>
      </c>
      <c r="E38" s="41">
        <f>SUM(E29:E37)</f>
        <v>5048807649.0100002</v>
      </c>
      <c r="F38" s="60">
        <f>SUM(F29:F37)</f>
        <v>2221578607.3133335</v>
      </c>
      <c r="G38" s="61">
        <f>SUM(G29:G37)</f>
        <v>2322429291.4683337</v>
      </c>
    </row>
    <row r="39" spans="1:9" x14ac:dyDescent="0.2">
      <c r="E39" s="1">
        <f>E38+D33</f>
        <v>5513103315.0100002</v>
      </c>
      <c r="F39" s="2"/>
      <c r="G39" s="1">
        <f>F33+G38</f>
        <v>2709342346.4683337</v>
      </c>
      <c r="I39" s="3"/>
    </row>
    <row r="41" spans="1:9" s="64" customFormat="1" ht="15.75" x14ac:dyDescent="0.25">
      <c r="A41" s="43" t="s">
        <v>20</v>
      </c>
      <c r="D41" s="92">
        <v>9000000000</v>
      </c>
      <c r="E41" s="92">
        <v>9000000000</v>
      </c>
      <c r="F41" s="50">
        <v>3000000000</v>
      </c>
      <c r="G41" s="50">
        <v>3000000000</v>
      </c>
    </row>
    <row r="42" spans="1:9" s="64" customFormat="1" ht="16.5" thickBot="1" x14ac:dyDescent="0.3">
      <c r="A42" s="83" t="s">
        <v>21</v>
      </c>
      <c r="B42" s="84"/>
      <c r="C42" s="84"/>
      <c r="D42" s="93">
        <f>-D38</f>
        <v>-5042709359.0800009</v>
      </c>
      <c r="E42" s="93">
        <f>-E38</f>
        <v>-5048807649.0100002</v>
      </c>
      <c r="F42" s="51">
        <f>-F38</f>
        <v>-2221578607.3133335</v>
      </c>
      <c r="G42" s="51">
        <f>-G38</f>
        <v>-2322429291.4683337</v>
      </c>
    </row>
    <row r="43" spans="1:9" s="64" customFormat="1" ht="16.5" thickTop="1" x14ac:dyDescent="0.25">
      <c r="A43" s="43" t="s">
        <v>19</v>
      </c>
      <c r="D43" s="92">
        <f>SUM(D41:D42)</f>
        <v>3957290640.9199991</v>
      </c>
      <c r="E43" s="92">
        <f>SUM(E41:E42)</f>
        <v>3951192350.9899998</v>
      </c>
      <c r="F43" s="50">
        <f>SUM(F41:F42)</f>
        <v>778421392.68666649</v>
      </c>
      <c r="G43" s="50">
        <f>SUM(G41:G42)</f>
        <v>677570708.53166628</v>
      </c>
    </row>
    <row r="45" spans="1:9" s="86" customFormat="1" x14ac:dyDescent="0.2">
      <c r="A45" s="85" t="s">
        <v>22</v>
      </c>
      <c r="D45" s="87">
        <v>83910000</v>
      </c>
      <c r="E45" s="87">
        <v>83910000</v>
      </c>
      <c r="F45" s="87">
        <v>20977500</v>
      </c>
      <c r="G45" s="87">
        <v>20977500</v>
      </c>
    </row>
    <row r="46" spans="1:9" s="86" customFormat="1" x14ac:dyDescent="0.2">
      <c r="A46" s="88" t="s">
        <v>23</v>
      </c>
      <c r="B46" s="89"/>
      <c r="C46" s="89"/>
      <c r="D46" s="90">
        <v>439973942</v>
      </c>
      <c r="E46" s="90">
        <v>439973942</v>
      </c>
      <c r="F46" s="90">
        <v>196115546</v>
      </c>
      <c r="G46" s="90">
        <v>196115546</v>
      </c>
    </row>
    <row r="47" spans="1:9" s="86" customFormat="1" x14ac:dyDescent="0.2">
      <c r="A47" s="85" t="s">
        <v>19</v>
      </c>
      <c r="B47" s="85"/>
      <c r="C47" s="85"/>
      <c r="D47" s="91">
        <f>D43-D45-D46</f>
        <v>3433406698.9199991</v>
      </c>
      <c r="E47" s="91">
        <f t="shared" ref="E47:G47" si="0">E43-E45-E46</f>
        <v>3427308408.9899998</v>
      </c>
      <c r="F47" s="91">
        <f>F43-F45-F46</f>
        <v>561328346.68666649</v>
      </c>
      <c r="G47" s="91">
        <f t="shared" si="0"/>
        <v>460477662.53166628</v>
      </c>
    </row>
  </sheetData>
  <sheetProtection selectLockedCells="1"/>
  <mergeCells count="4">
    <mergeCell ref="D4:E4"/>
    <mergeCell ref="F4:G4"/>
    <mergeCell ref="A2:G2"/>
    <mergeCell ref="C4:C5"/>
  </mergeCells>
  <pageMargins left="0.78740157480314965" right="0.78740157480314965" top="0.98425196850393704" bottom="0.98425196850393704" header="0.51181102362204722" footer="0.51181102362204722"/>
  <pageSetup paperSize="9" scale="67" firstPageNumber="9" orientation="landscape" useFirstPageNumber="1" r:id="rId1"/>
  <headerFooter alignWithMargins="0">
    <oddHeader>&amp;RPříloha č. 2</oddHeader>
    <oddFooter>&amp;L&amp;"Arial,Kurzíva"Zastupitelstvo Olomouckého kraje 27-04-2012
6. - Rozpočtový výhled Olomouckého kraje na období 2013-2014
Příloha č. 2: Přehled úvěrů Olomouckého kraje &amp;R&amp;"Arial,Kurzíva"Strana &amp;P (celkem 10)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summary</vt:lpstr>
      <vt:lpstr>summary!Oblast_tisku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Dostálová Edita</cp:lastModifiedBy>
  <cp:lastPrinted>2012-03-26T07:55:06Z</cp:lastPrinted>
  <dcterms:created xsi:type="dcterms:W3CDTF">2012-02-23T14:38:44Z</dcterms:created>
  <dcterms:modified xsi:type="dcterms:W3CDTF">2012-03-26T07:55:08Z</dcterms:modified>
</cp:coreProperties>
</file>